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4eve\OneDrive\Desktop\"/>
    </mc:Choice>
  </mc:AlternateContent>
  <xr:revisionPtr revIDLastSave="0" documentId="13_ncr:1_{2960EFC3-A6EB-45E4-8AA9-A8B0E6CCB0F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udget Overview" sheetId="1" r:id="rId1"/>
    <sheet name="Instructions &amp; Tips" sheetId="2" r:id="rId2"/>
    <sheet name="Category Summary" sheetId="3" r:id="rId3"/>
  </sheets>
  <definedNames>
    <definedName name="_xlnm.Print_Area" localSheetId="0">'Budget Overview'!$A$1:$H$82</definedName>
    <definedName name="_xlnm.Print_Titles" localSheetId="0">'Budget Overview'!$1:$13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3" l="1"/>
  <c r="C18" i="3"/>
  <c r="E7" i="3"/>
  <c r="E71" i="1"/>
  <c r="D71" i="1"/>
  <c r="C71" i="1"/>
  <c r="E70" i="1"/>
  <c r="E69" i="1"/>
  <c r="E68" i="1"/>
  <c r="E67" i="1"/>
  <c r="E65" i="1"/>
  <c r="E64" i="1"/>
  <c r="E62" i="1"/>
  <c r="E61" i="1"/>
  <c r="E59" i="1"/>
  <c r="E57" i="1"/>
  <c r="E56" i="1"/>
  <c r="E55" i="1"/>
  <c r="E53" i="1"/>
  <c r="E52" i="1"/>
  <c r="E51" i="1"/>
  <c r="E50" i="1"/>
  <c r="E48" i="1"/>
  <c r="E47" i="1"/>
  <c r="E46" i="1"/>
  <c r="E45" i="1"/>
  <c r="E43" i="1"/>
  <c r="E42" i="1"/>
  <c r="E41" i="1"/>
  <c r="E40" i="1"/>
  <c r="E38" i="1"/>
  <c r="E37" i="1"/>
  <c r="E36" i="1"/>
  <c r="E34" i="1"/>
  <c r="E33" i="1"/>
  <c r="E32" i="1"/>
  <c r="E30" i="1"/>
  <c r="E29" i="1"/>
  <c r="E28" i="1"/>
  <c r="E27" i="1"/>
  <c r="E26" i="1"/>
  <c r="E24" i="1"/>
  <c r="E23" i="1"/>
  <c r="E22" i="1"/>
  <c r="E21" i="1"/>
  <c r="E20" i="1"/>
  <c r="E18" i="1"/>
  <c r="E17" i="1"/>
  <c r="E16" i="1"/>
  <c r="E15" i="1"/>
  <c r="G10" i="1"/>
  <c r="G8" i="1"/>
  <c r="G9" i="1" s="1"/>
  <c r="G7" i="1"/>
  <c r="F61" i="1" s="1"/>
  <c r="F22" i="1" l="1"/>
  <c r="F21" i="1"/>
  <c r="F30" i="1"/>
  <c r="F41" i="1"/>
  <c r="F51" i="1"/>
  <c r="F62" i="1"/>
  <c r="E5" i="3"/>
  <c r="E6" i="3"/>
  <c r="E8" i="3"/>
  <c r="F23" i="1"/>
  <c r="F33" i="1"/>
  <c r="F43" i="1"/>
  <c r="F53" i="1"/>
  <c r="F65" i="1"/>
  <c r="E9" i="3"/>
  <c r="F52" i="1"/>
  <c r="E10" i="3"/>
  <c r="F15" i="1"/>
  <c r="F24" i="1"/>
  <c r="F34" i="1"/>
  <c r="F45" i="1"/>
  <c r="F55" i="1"/>
  <c r="F67" i="1"/>
  <c r="E11" i="3"/>
  <c r="E12" i="3"/>
  <c r="F32" i="1"/>
  <c r="F16" i="1"/>
  <c r="F26" i="1"/>
  <c r="F36" i="1"/>
  <c r="F46" i="1"/>
  <c r="F56" i="1"/>
  <c r="F68" i="1"/>
  <c r="E13" i="3"/>
  <c r="E14" i="3"/>
  <c r="F17" i="1"/>
  <c r="F27" i="1"/>
  <c r="F37" i="1"/>
  <c r="F47" i="1"/>
  <c r="F57" i="1"/>
  <c r="F69" i="1"/>
  <c r="E15" i="3"/>
  <c r="E16" i="3"/>
  <c r="F42" i="1"/>
  <c r="F18" i="1"/>
  <c r="F28" i="1"/>
  <c r="F38" i="1"/>
  <c r="F48" i="1"/>
  <c r="F59" i="1"/>
  <c r="F70" i="1"/>
  <c r="E17" i="3"/>
  <c r="F64" i="1"/>
  <c r="F20" i="1"/>
  <c r="F29" i="1"/>
  <c r="F40" i="1"/>
  <c r="F50" i="1"/>
</calcChain>
</file>

<file path=xl/sharedStrings.xml><?xml version="1.0" encoding="utf-8"?>
<sst xmlns="http://schemas.openxmlformats.org/spreadsheetml/2006/main" count="147" uniqueCount="147">
  <si>
    <t>Know the Costs First, then Move On with Clarity &amp; Confidence  |  Tip #3 Companion Tool</t>
  </si>
  <si>
    <t>EVENT DETAILS</t>
  </si>
  <si>
    <t>BUDGET SUMMARY</t>
  </si>
  <si>
    <t>Event / Couple Name:</t>
  </si>
  <si>
    <t>Total Budget Target:</t>
  </si>
  <si>
    <t>Event Date:</t>
  </si>
  <si>
    <t>Total Estimated:</t>
  </si>
  <si>
    <t>Estimated Guest Count:</t>
  </si>
  <si>
    <t>Total Actual Spent:</t>
  </si>
  <si>
    <t>Currency:</t>
  </si>
  <si>
    <t>USD</t>
  </si>
  <si>
    <t>Remaining / Variance:</t>
  </si>
  <si>
    <t>% of Budget Used:</t>
  </si>
  <si>
    <t>Category / Item</t>
  </si>
  <si>
    <t>Estimated Cost</t>
  </si>
  <si>
    <t>Actual Spent</t>
  </si>
  <si>
    <t>Difference</t>
  </si>
  <si>
    <t>% of Total</t>
  </si>
  <si>
    <t>Notes / Vendor</t>
  </si>
  <si>
    <t>VENUE &amp; LOCATION</t>
  </si>
  <si>
    <t>Venue Rental / Site Fee</t>
  </si>
  <si>
    <t>Includes ceremony + reception space if combined</t>
  </si>
  <si>
    <t>Ceremony Location (if separate)</t>
  </si>
  <si>
    <t>Permit / Insurance / Security Deposit</t>
  </si>
  <si>
    <t>Parking / Shuttle / Guest Transport</t>
  </si>
  <si>
    <t>CATERING &amp; BEVERAGE</t>
  </si>
  <si>
    <t>Food – Per Person or Package</t>
  </si>
  <si>
    <t>Includes tax/service usually; confirm</t>
  </si>
  <si>
    <t>Beverage Package / Open Bar / Cash Bar</t>
  </si>
  <si>
    <t>Cake / Dessert Station</t>
  </si>
  <si>
    <t>Late-Night Snacks / After-Party Food</t>
  </si>
  <si>
    <t>Staff / Service Charge / Gratuity</t>
  </si>
  <si>
    <t>Often 18-22% of food &amp; bev</t>
  </si>
  <si>
    <t>RENTALS &amp; EQUIPMENT</t>
  </si>
  <si>
    <t>Tables, Chairs, Linens, Napkins</t>
  </si>
  <si>
    <t>China, Flatware, Glassware</t>
  </si>
  <si>
    <t>Tent / Canopy / Heating / Cooling</t>
  </si>
  <si>
    <t>Weather contingency</t>
  </si>
  <si>
    <t>Lighting / Sound / AV Equipment</t>
  </si>
  <si>
    <t>Dance Floor / Staging</t>
  </si>
  <si>
    <t>PHOTOGRAPHY &amp; VIDEO</t>
  </si>
  <si>
    <t>Photographer (Package)</t>
  </si>
  <si>
    <t>Videographer / Highlight Film</t>
  </si>
  <si>
    <t>Photo Booth / Extra Hours / Prints</t>
  </si>
  <si>
    <t>MUSIC &amp; ENTERTAINMENT</t>
  </si>
  <si>
    <t>Band / DJ / Ceremony Musicians</t>
  </si>
  <si>
    <t>MC / Emcee (if separate)</t>
  </si>
  <si>
    <t>Sound System / Lighting for Band</t>
  </si>
  <si>
    <t>FLORALS &amp; DÉCOR</t>
  </si>
  <si>
    <t>Bridal Bouquet &amp; Boutonnieres</t>
  </si>
  <si>
    <t>Ceremony Flowers / Arch / Aisle</t>
  </si>
  <si>
    <t>Reception Centerpieces &amp; Table Décor</t>
  </si>
  <si>
    <t>Additional Décor / Rentals (signs, etc.)</t>
  </si>
  <si>
    <t>ATTIRE &amp; BEAUTY</t>
  </si>
  <si>
    <t>Wedding Dress / Suit / Alterations</t>
  </si>
  <si>
    <t>Wedding Party Attire Contribution</t>
  </si>
  <si>
    <t>Hair &amp; Makeup (Bride + Party)</t>
  </si>
  <si>
    <t>Accessories / Jewelry / Shoes</t>
  </si>
  <si>
    <t>STATIONERY &amp; PAPER GOODS</t>
  </si>
  <si>
    <t>Save-the-Dates</t>
  </si>
  <si>
    <t>Invitations + RSVP + Postage</t>
  </si>
  <si>
    <t>Programs, Menus, Place Cards, Signage</t>
  </si>
  <si>
    <t>Thank-You Cards</t>
  </si>
  <si>
    <t>RINGS &amp; GIFTS</t>
  </si>
  <si>
    <t>Wedding Bands</t>
  </si>
  <si>
    <t>Wedding Party Gifts</t>
  </si>
  <si>
    <t>Guest Favors</t>
  </si>
  <si>
    <t>OFFICIANT &amp; LEGAL</t>
  </si>
  <si>
    <t>Officiant / Marriage License Fees</t>
  </si>
  <si>
    <t>TRANSPORTATION</t>
  </si>
  <si>
    <t>Couple's Transportation (limo/car)</t>
  </si>
  <si>
    <t>Guest Shuttle / Valet</t>
  </si>
  <si>
    <t>ACCOMMODATION &amp; TRAVEL</t>
  </si>
  <si>
    <t>Hotel Room Block Coordination / Host Rooms</t>
  </si>
  <si>
    <t>Often just coordination; sometimes paid</t>
  </si>
  <si>
    <t>Welcome Bags / Guest Welcome Notes</t>
  </si>
  <si>
    <t>MISCELLANEOUS &amp; CONTINGENCY</t>
  </si>
  <si>
    <t>Tips / Gratuities (extra)</t>
  </si>
  <si>
    <t>Photographers, drivers, etc.</t>
  </si>
  <si>
    <t>Marriage License / Legal Fees</t>
  </si>
  <si>
    <t>Contingency / Buffer (10-15% recommended)</t>
  </si>
  <si>
    <t>Highly recommended – unexpected costs always appear</t>
  </si>
  <si>
    <t>Other / Unexpected</t>
  </si>
  <si>
    <t>TOTALS</t>
  </si>
  <si>
    <t>HOW TO USE THIS TRACKER</t>
  </si>
  <si>
    <t>1. Yellow cells are for your inputs. Start by entering your Total Budget Target (cell G6) and Estimated Guest Count.</t>
  </si>
  <si>
    <t>2. Fill in Estimated Costs first based on quotes or research. Then update Actual Spent as you pay deposits and final invoices.</t>
  </si>
  <si>
    <t>3. The Difference column shows Estimated minus Actual (positive = under budget). Watch the Remaining / Variance at the top.</t>
  </si>
  <si>
    <t>4. Aim to keep a 10–15% contingency. It almost always gets used for last-minute needs or price changes.</t>
  </si>
  <si>
    <t>5. Guest count drives many line items (catering, rentals, favors). Update the headcount and re-estimate as the list firms up.</t>
  </si>
  <si>
    <t>6. Print this sheet in landscape if you prefer paper, or share the file with your partner so both of you stay aligned.</t>
  </si>
  <si>
    <t>7. This is a living document — revisit it every time a major decision is made (venue, caterer, photographer).</t>
  </si>
  <si>
    <t>Created as a free companion tool to Tip #3 – Budget Breakdown on stevenlemire.com  |  Based on 40+ years of real catering &amp; event experience</t>
  </si>
  <si>
    <t>How to Use the FREE Wedding &amp; Event Budget Tracker</t>
  </si>
  <si>
    <t>Why This Tool Exists</t>
  </si>
  <si>
    <t>After more than 40 years managing events, one pattern is constant: couples who know their real numbers early make better decisions and enjoy the day far more. This tracker is designed to give you that clarity without requiring professional software.</t>
  </si>
  <si>
    <t>Recommended Workflow (matches the sequence on the Tip #3 page)</t>
  </si>
  <si>
    <t>1. Lock in a realistic guest count first (use the free Guest List + Seating Planner from Tip #2).</t>
  </si>
  <si>
    <t>2. Set your overall budget target based on what you can comfortably spend — not what Pinterest suggests.</t>
  </si>
  <si>
    <t>3. Research average costs in your area for the major categories (venue, catering, photo, music).</t>
  </si>
  <si>
    <t>4. Enter those estimates into the yellow cells. Watch the % of Total column to see where money is really going.</t>
  </si>
  <si>
    <t>5. Get actual quotes and update the Estimated column. When you pay deposits or final bills, update Actual Spent.</t>
  </si>
  <si>
    <t>6. Keep the contingency line intact. Experienced planners treat it as non-negotiable.</t>
  </si>
  <si>
    <t>7. Revisit the tracker after every major booking so the numbers stay current.</t>
  </si>
  <si>
    <t>Typical Percentage Guidelines (very rough starting points — adjust for your priorities)</t>
  </si>
  <si>
    <t>• Venue + Catering + Beverage: often 40–55% of total budget</t>
  </si>
  <si>
    <t>• Photography + Video: 10–15%</t>
  </si>
  <si>
    <t>• Music / Entertainment: 8–12%</t>
  </si>
  <si>
    <t>• Florals &amp; Décor: 8–12%</t>
  </si>
  <si>
    <t>• Attire &amp; Beauty: 5–10%</t>
  </si>
  <si>
    <t>• Stationery, Favors, Misc: 5–8%</t>
  </si>
  <si>
    <t>• Contingency: 10–15% (do not skip this)</t>
  </si>
  <si>
    <t>Practical Tips from Experience</t>
  </si>
  <si>
    <t>• Guest count is the single biggest cost driver. Every name = plate + chair + favor + often a drink.</t>
  </si>
  <si>
    <t>• Get everything in writing. Verbal quotes change; contracts protect both sides.</t>
  </si>
  <si>
    <t>• Ask what is included vs. extra. Service charges, corkage, cake-cutting fees, overtime, and delivery can add 15–25%.</t>
  </si>
  <si>
    <t>• Book major vendors early (venue, photographer, band/DJ). Good ones fill 9–18 months out.</t>
  </si>
  <si>
    <t>• Prefer vendors who have worked the same venue before — they know the layout, rules, and timing quirks.</t>
  </si>
  <si>
    <t>• Track deposits carefully. Note due dates so nothing surprises you close to the event.</t>
  </si>
  <si>
    <t>• If a category is running over, look for offsets in lower-priority areas rather than simply increasing the total.</t>
  </si>
  <si>
    <t>• This spreadsheet works in Excel and Google Sheets. Download, open, and start filling yellow cells.</t>
  </si>
  <si>
    <t>Print Settings</t>
  </si>
  <si>
    <t>The Budget Overview sheet is set to landscape, fit-to-width, narrow margins. You can print the whole tracker or just the summary and categories you need.</t>
  </si>
  <si>
    <t>This free tool is offered as a companion to Tip #3 – Budget Breakdown on stevenlemire.com.</t>
  </si>
  <si>
    <t>For more practical systems drawn from 40+ years of catering and event management, visit the site and the YouTube channel.</t>
  </si>
  <si>
    <t>Category Roll-Up Summary</t>
  </si>
  <si>
    <t>Category</t>
  </si>
  <si>
    <t>Estimated</t>
  </si>
  <si>
    <t>Actual</t>
  </si>
  <si>
    <t>% of Est. Total</t>
  </si>
  <si>
    <t>Venue &amp; Location</t>
  </si>
  <si>
    <t>Catering &amp; Beverage</t>
  </si>
  <si>
    <t>Rentals &amp; Equipment</t>
  </si>
  <si>
    <t>Photography &amp; Video</t>
  </si>
  <si>
    <t>Music &amp; Entertainment</t>
  </si>
  <si>
    <t>Florals &amp; Décor</t>
  </si>
  <si>
    <t>Attire &amp; Beauty</t>
  </si>
  <si>
    <t>Stationery &amp; Paper Goods</t>
  </si>
  <si>
    <t>Rings &amp; Gifts</t>
  </si>
  <si>
    <t>Officiant &amp; Legal</t>
  </si>
  <si>
    <t>Transportation</t>
  </si>
  <si>
    <t>Accommodation &amp; Travel</t>
  </si>
  <si>
    <t>Miscellaneous &amp; Contingency</t>
  </si>
  <si>
    <t>TOTAL</t>
  </si>
  <si>
    <t>Note: Enter the rolled-up totals for each category here if you want a high-level view or to feed a chart. The detailed line items live on the Budget Overview sheet.</t>
  </si>
  <si>
    <t>Tip: Many couples find it useful to look at the Category Summary first when deciding where to allocate more or less money.</t>
  </si>
  <si>
    <t>StevenLemire.com – FREE Wedding &amp; Event Budget Tracker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</si>
</sst>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.00"/>
    <numFmt numFmtId="165" formatCode="\$#,##0.00;\(\$#,##0.00\);&quot;-&quot;"/>
    <numFmt numFmtId="166" formatCode="0.0%"/>
  </numFmts>
  <fonts count="18" x14ac:knownFonts="1">
    <font>
      <sz val="11"/>
      <color theme="1"/>
      <name val="Calibri"/>
      <family val="2"/>
      <scheme val="minor"/>
    </font>
    <font>
      <b/>
      <sz val="18"/>
      <color rgb="FF1F4E79"/>
      <name val="Arial"/>
    </font>
    <font>
      <i/>
      <sz val="10"/>
      <color rgb="FF5D6D7E"/>
      <name val="Arial"/>
    </font>
    <font>
      <b/>
      <sz val="11"/>
      <color rgb="FFFFFFFF"/>
      <name val="Arial"/>
    </font>
    <font>
      <b/>
      <sz val="10"/>
      <name val="Arial"/>
    </font>
    <font>
      <sz val="10"/>
      <color rgb="FF0000FF"/>
      <name val="Arial"/>
    </font>
    <font>
      <sz val="10"/>
      <color rgb="FF000000"/>
      <name val="Arial"/>
    </font>
    <font>
      <b/>
      <sz val="10"/>
      <color rgb="FFFFFFFF"/>
      <name val="Arial"/>
    </font>
    <font>
      <sz val="10"/>
      <name val="Arial"/>
    </font>
    <font>
      <b/>
      <sz val="12"/>
      <color rgb="FF1F4E79"/>
      <name val="Arial"/>
    </font>
    <font>
      <sz val="9"/>
      <color rgb="FF2C3E50"/>
      <name val="Arial"/>
    </font>
    <font>
      <i/>
      <sz val="9"/>
      <color rgb="FF7F8C8D"/>
      <name val="Arial"/>
    </font>
    <font>
      <i/>
      <sz val="9"/>
      <color rgb="FF5D6D7E"/>
      <name val="Arial"/>
    </font>
    <font>
      <sz val="9"/>
      <color theme="1"/>
      <name val="Calibri"/>
      <family val="2"/>
      <scheme val="minor"/>
    </font>
    <font>
      <i/>
      <sz val="9"/>
      <color rgb="FF7F8C8D"/>
      <name val="Arial"/>
      <family val="2"/>
    </font>
    <font>
      <b/>
      <sz val="10"/>
      <color rgb="FF1F4E79"/>
      <name val="Arial"/>
      <family val="2"/>
    </font>
    <font>
      <sz val="10"/>
      <color theme="1"/>
      <name val="Calibri"/>
      <family val="2"/>
      <scheme val="minor"/>
    </font>
    <font>
      <sz val="10"/>
      <color rgb="FF2C3E5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F99"/>
      </patternFill>
    </fill>
    <fill>
      <patternFill patternType="solid">
        <fgColor rgb="FFD6EAF8"/>
      </patternFill>
    </fill>
    <fill>
      <patternFill patternType="solid">
        <fgColor rgb="FFD5F5E3"/>
      </patternFill>
    </fill>
    <fill>
      <patternFill patternType="solid">
        <fgColor rgb="FFF2F3F4"/>
      </patternFill>
    </fill>
    <fill>
      <patternFill patternType="solid">
        <fgColor rgb="FF2E75B6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0" xfId="0" applyFont="1"/>
    <xf numFmtId="164" fontId="5" fillId="3" borderId="1" xfId="0" applyNumberFormat="1" applyFont="1" applyFill="1" applyBorder="1"/>
    <xf numFmtId="0" fontId="3" fillId="2" borderId="1" xfId="0" applyFont="1" applyFill="1" applyBorder="1" applyAlignment="1">
      <alignment horizontal="center" wrapText="1"/>
    </xf>
    <xf numFmtId="0" fontId="8" fillId="0" borderId="1" xfId="0" applyFont="1" applyBorder="1"/>
    <xf numFmtId="165" fontId="6" fillId="0" borderId="1" xfId="0" applyNumberFormat="1" applyFont="1" applyBorder="1"/>
    <xf numFmtId="166" fontId="6" fillId="0" borderId="1" xfId="0" applyNumberFormat="1" applyFont="1" applyBorder="1"/>
    <xf numFmtId="0" fontId="8" fillId="0" borderId="1" xfId="0" applyFont="1" applyBorder="1" applyAlignment="1">
      <alignment wrapText="1"/>
    </xf>
    <xf numFmtId="0" fontId="3" fillId="2" borderId="1" xfId="0" applyFont="1" applyFill="1" applyBorder="1"/>
    <xf numFmtId="165" fontId="3" fillId="2" borderId="1" xfId="0" applyNumberFormat="1" applyFont="1" applyFill="1" applyBorder="1"/>
    <xf numFmtId="0" fontId="0" fillId="2" borderId="1" xfId="0" applyFill="1" applyBorder="1"/>
    <xf numFmtId="0" fontId="9" fillId="0" borderId="0" xfId="0" applyFont="1"/>
    <xf numFmtId="0" fontId="1" fillId="0" borderId="0" xfId="0" applyFont="1"/>
    <xf numFmtId="0" fontId="8" fillId="0" borderId="0" xfId="0" applyFont="1" applyAlignment="1">
      <alignment wrapText="1"/>
    </xf>
    <xf numFmtId="0" fontId="8" fillId="0" borderId="0" xfId="0" applyFont="1"/>
    <xf numFmtId="0" fontId="11" fillId="0" borderId="0" xfId="0" applyFont="1"/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/>
    <xf numFmtId="0" fontId="5" fillId="3" borderId="1" xfId="0" applyFont="1" applyFill="1" applyBorder="1"/>
    <xf numFmtId="0" fontId="0" fillId="0" borderId="2" xfId="0" applyBorder="1"/>
    <xf numFmtId="0" fontId="3" fillId="2" borderId="0" xfId="0" applyFont="1" applyFill="1"/>
    <xf numFmtId="0" fontId="0" fillId="2" borderId="0" xfId="0" applyFill="1"/>
    <xf numFmtId="0" fontId="7" fillId="7" borderId="1" xfId="0" applyFont="1" applyFill="1" applyBorder="1"/>
    <xf numFmtId="0" fontId="0" fillId="7" borderId="1" xfId="0" applyFill="1" applyBorder="1"/>
    <xf numFmtId="0" fontId="0" fillId="0" borderId="0" xfId="0"/>
    <xf numFmtId="164" fontId="6" fillId="5" borderId="1" xfId="0" applyNumberFormat="1" applyFont="1" applyFill="1" applyBorder="1"/>
    <xf numFmtId="0" fontId="10" fillId="0" borderId="0" xfId="0" applyFont="1"/>
    <xf numFmtId="164" fontId="6" fillId="4" borderId="1" xfId="0" applyNumberFormat="1" applyFont="1" applyFill="1" applyBorder="1"/>
    <xf numFmtId="166" fontId="6" fillId="6" borderId="1" xfId="0" applyNumberFormat="1" applyFont="1" applyFill="1" applyBorder="1"/>
    <xf numFmtId="164" fontId="5" fillId="3" borderId="1" xfId="0" applyNumberFormat="1" applyFont="1" applyFill="1" applyBorder="1"/>
    <xf numFmtId="0" fontId="2" fillId="0" borderId="0" xfId="0" applyFont="1"/>
    <xf numFmtId="0" fontId="1" fillId="0" borderId="0" xfId="0" applyFont="1" applyAlignment="1">
      <alignment horizontal="left" vertical="center"/>
    </xf>
    <xf numFmtId="1" fontId="5" fillId="3" borderId="1" xfId="0" applyNumberFormat="1" applyFont="1" applyFill="1" applyBorder="1"/>
    <xf numFmtId="165" fontId="6" fillId="6" borderId="1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82"/>
  <sheetViews>
    <sheetView tabSelected="1" workbookViewId="0">
      <pane xSplit="1" ySplit="13" topLeftCell="B69" activePane="bottomRight" state="frozen"/>
      <selection pane="topRight"/>
      <selection pane="bottomLeft"/>
      <selection pane="bottomRight" activeCell="B82" sqref="B82:G82"/>
    </sheetView>
  </sheetViews>
  <sheetFormatPr defaultRowHeight="14.4" x14ac:dyDescent="0.3"/>
  <cols>
    <col min="1" max="1" width="3" customWidth="1"/>
    <col min="2" max="2" width="32" customWidth="1"/>
    <col min="3" max="5" width="14" customWidth="1"/>
    <col min="6" max="6" width="22.21875" customWidth="1"/>
    <col min="7" max="7" width="15.6640625" customWidth="1"/>
    <col min="8" max="8" width="15.5546875" customWidth="1"/>
    <col min="9" max="9" width="3" customWidth="1"/>
  </cols>
  <sheetData>
    <row r="2" spans="2:8" ht="28.05" customHeight="1" x14ac:dyDescent="0.3">
      <c r="B2" s="31" t="s">
        <v>146</v>
      </c>
      <c r="C2" s="24"/>
      <c r="D2" s="24"/>
      <c r="E2" s="24"/>
      <c r="F2" s="24"/>
      <c r="G2" s="24"/>
      <c r="H2" s="24"/>
    </row>
    <row r="3" spans="2:8" x14ac:dyDescent="0.3">
      <c r="B3" s="30" t="s">
        <v>0</v>
      </c>
      <c r="C3" s="24"/>
      <c r="D3" s="24"/>
      <c r="E3" s="24"/>
      <c r="F3" s="24"/>
      <c r="G3" s="24"/>
      <c r="H3" s="24"/>
    </row>
    <row r="5" spans="2:8" ht="17.399999999999999" customHeight="1" x14ac:dyDescent="0.3">
      <c r="B5" s="20" t="s">
        <v>1</v>
      </c>
      <c r="C5" s="21"/>
      <c r="D5" s="21"/>
      <c r="F5" s="20" t="s">
        <v>2</v>
      </c>
      <c r="G5" s="21"/>
      <c r="H5" s="21"/>
    </row>
    <row r="6" spans="2:8" x14ac:dyDescent="0.3">
      <c r="B6" s="1" t="s">
        <v>3</v>
      </c>
      <c r="C6" s="18"/>
      <c r="D6" s="19"/>
      <c r="F6" s="1" t="s">
        <v>4</v>
      </c>
      <c r="G6" s="29">
        <v>25000</v>
      </c>
      <c r="H6" s="19"/>
    </row>
    <row r="7" spans="2:8" x14ac:dyDescent="0.3">
      <c r="B7" s="1" t="s">
        <v>5</v>
      </c>
      <c r="C7" s="18"/>
      <c r="D7" s="19"/>
      <c r="F7" s="1" t="s">
        <v>6</v>
      </c>
      <c r="G7" s="27">
        <f>SUM(C15:C70)</f>
        <v>43900</v>
      </c>
      <c r="H7" s="19"/>
    </row>
    <row r="8" spans="2:8" x14ac:dyDescent="0.3">
      <c r="B8" s="1" t="s">
        <v>7</v>
      </c>
      <c r="C8" s="32">
        <v>100</v>
      </c>
      <c r="D8" s="19"/>
      <c r="F8" s="1" t="s">
        <v>8</v>
      </c>
      <c r="G8" s="25">
        <f>SUM(D15:D70)</f>
        <v>0</v>
      </c>
      <c r="H8" s="19"/>
    </row>
    <row r="9" spans="2:8" x14ac:dyDescent="0.3">
      <c r="B9" s="1" t="s">
        <v>9</v>
      </c>
      <c r="C9" s="18" t="s">
        <v>10</v>
      </c>
      <c r="D9" s="19"/>
      <c r="F9" s="1" t="s">
        <v>11</v>
      </c>
      <c r="G9" s="33">
        <f>G6-G8</f>
        <v>25000</v>
      </c>
      <c r="H9" s="19"/>
    </row>
    <row r="10" spans="2:8" x14ac:dyDescent="0.3">
      <c r="F10" s="1" t="s">
        <v>12</v>
      </c>
      <c r="G10" s="28">
        <f>IF(G6=0,0,G8/G6)</f>
        <v>0</v>
      </c>
      <c r="H10" s="19"/>
    </row>
    <row r="13" spans="2:8" ht="31.8" customHeight="1" x14ac:dyDescent="0.3">
      <c r="B13" s="3" t="s">
        <v>13</v>
      </c>
      <c r="C13" s="3" t="s">
        <v>14</v>
      </c>
      <c r="D13" s="3" t="s">
        <v>15</v>
      </c>
      <c r="E13" s="3" t="s">
        <v>16</v>
      </c>
      <c r="F13" s="3" t="s">
        <v>17</v>
      </c>
      <c r="G13" s="3" t="s">
        <v>18</v>
      </c>
    </row>
    <row r="14" spans="2:8" x14ac:dyDescent="0.3">
      <c r="B14" s="22" t="s">
        <v>19</v>
      </c>
      <c r="C14" s="23"/>
      <c r="D14" s="23"/>
      <c r="E14" s="23"/>
      <c r="F14" s="23"/>
      <c r="G14" s="23"/>
    </row>
    <row r="15" spans="2:8" ht="66.599999999999994" x14ac:dyDescent="0.3">
      <c r="B15" s="4" t="s">
        <v>20</v>
      </c>
      <c r="C15" s="2">
        <v>3500</v>
      </c>
      <c r="D15" s="2">
        <v>0</v>
      </c>
      <c r="E15" s="5">
        <f>C15-D15</f>
        <v>3500</v>
      </c>
      <c r="F15" s="6">
        <f>IF($G$7=0,0,C15/$G$7)</f>
        <v>7.9726651480637817E-2</v>
      </c>
      <c r="G15" s="7" t="s">
        <v>21</v>
      </c>
    </row>
    <row r="16" spans="2:8" x14ac:dyDescent="0.3">
      <c r="B16" s="4" t="s">
        <v>22</v>
      </c>
      <c r="C16" s="2">
        <v>500</v>
      </c>
      <c r="D16" s="2">
        <v>0</v>
      </c>
      <c r="E16" s="5">
        <f>C16-D16</f>
        <v>500</v>
      </c>
      <c r="F16" s="6">
        <f>IF($G$7=0,0,C16/$G$7)</f>
        <v>1.1389521640091117E-2</v>
      </c>
      <c r="G16" s="7"/>
    </row>
    <row r="17" spans="2:7" x14ac:dyDescent="0.3">
      <c r="B17" s="4" t="s">
        <v>23</v>
      </c>
      <c r="C17" s="2">
        <v>300</v>
      </c>
      <c r="D17" s="2">
        <v>0</v>
      </c>
      <c r="E17" s="5">
        <f>C17-D17</f>
        <v>300</v>
      </c>
      <c r="F17" s="6">
        <f>IF($G$7=0,0,C17/$G$7)</f>
        <v>6.8337129840546698E-3</v>
      </c>
      <c r="G17" s="7"/>
    </row>
    <row r="18" spans="2:7" x14ac:dyDescent="0.3">
      <c r="B18" s="4" t="s">
        <v>24</v>
      </c>
      <c r="C18" s="2">
        <v>400</v>
      </c>
      <c r="D18" s="2">
        <v>0</v>
      </c>
      <c r="E18" s="5">
        <f>C18-D18</f>
        <v>400</v>
      </c>
      <c r="F18" s="6">
        <f>IF($G$7=0,0,C18/$G$7)</f>
        <v>9.1116173120728925E-3</v>
      </c>
      <c r="G18" s="7"/>
    </row>
    <row r="19" spans="2:7" x14ac:dyDescent="0.3">
      <c r="B19" s="22" t="s">
        <v>25</v>
      </c>
      <c r="C19" s="23"/>
      <c r="D19" s="23"/>
      <c r="E19" s="23"/>
      <c r="F19" s="23"/>
      <c r="G19" s="23"/>
    </row>
    <row r="20" spans="2:7" ht="53.4" x14ac:dyDescent="0.3">
      <c r="B20" s="4" t="s">
        <v>26</v>
      </c>
      <c r="C20" s="2">
        <v>6500</v>
      </c>
      <c r="D20" s="2">
        <v>0</v>
      </c>
      <c r="E20" s="5">
        <f>C20-D20</f>
        <v>6500</v>
      </c>
      <c r="F20" s="6">
        <f>IF($G$7=0,0,C20/$G$7)</f>
        <v>0.1480637813211845</v>
      </c>
      <c r="G20" s="7" t="s">
        <v>27</v>
      </c>
    </row>
    <row r="21" spans="2:7" x14ac:dyDescent="0.3">
      <c r="B21" s="4" t="s">
        <v>28</v>
      </c>
      <c r="C21" s="2">
        <v>2500</v>
      </c>
      <c r="D21" s="2">
        <v>0</v>
      </c>
      <c r="E21" s="5">
        <f>C21-D21</f>
        <v>2500</v>
      </c>
      <c r="F21" s="6">
        <f>IF($G$7=0,0,C21/$G$7)</f>
        <v>5.6947608200455579E-2</v>
      </c>
      <c r="G21" s="7"/>
    </row>
    <row r="22" spans="2:7" x14ac:dyDescent="0.3">
      <c r="B22" s="4" t="s">
        <v>29</v>
      </c>
      <c r="C22" s="2">
        <v>600</v>
      </c>
      <c r="D22" s="2">
        <v>0</v>
      </c>
      <c r="E22" s="5">
        <f>C22-D22</f>
        <v>600</v>
      </c>
      <c r="F22" s="6">
        <f>IF($G$7=0,0,C22/$G$7)</f>
        <v>1.366742596810934E-2</v>
      </c>
      <c r="G22" s="7"/>
    </row>
    <row r="23" spans="2:7" x14ac:dyDescent="0.3">
      <c r="B23" s="4" t="s">
        <v>30</v>
      </c>
      <c r="C23" s="2">
        <v>350</v>
      </c>
      <c r="D23" s="2">
        <v>0</v>
      </c>
      <c r="E23" s="5">
        <f>C23-D23</f>
        <v>350</v>
      </c>
      <c r="F23" s="6">
        <f>IF($G$7=0,0,C23/$G$7)</f>
        <v>7.972665148063782E-3</v>
      </c>
      <c r="G23" s="7"/>
    </row>
    <row r="24" spans="2:7" ht="40.200000000000003" x14ac:dyDescent="0.3">
      <c r="B24" s="4" t="s">
        <v>31</v>
      </c>
      <c r="C24" s="2">
        <v>1200</v>
      </c>
      <c r="D24" s="2">
        <v>0</v>
      </c>
      <c r="E24" s="5">
        <f>C24-D24</f>
        <v>1200</v>
      </c>
      <c r="F24" s="6">
        <f>IF($G$7=0,0,C24/$G$7)</f>
        <v>2.7334851936218679E-2</v>
      </c>
      <c r="G24" s="7" t="s">
        <v>32</v>
      </c>
    </row>
    <row r="25" spans="2:7" x14ac:dyDescent="0.3">
      <c r="B25" s="22" t="s">
        <v>33</v>
      </c>
      <c r="C25" s="23"/>
      <c r="D25" s="23"/>
      <c r="E25" s="23"/>
      <c r="F25" s="23"/>
      <c r="G25" s="23"/>
    </row>
    <row r="26" spans="2:7" x14ac:dyDescent="0.3">
      <c r="B26" s="4" t="s">
        <v>34</v>
      </c>
      <c r="C26" s="2">
        <v>1200</v>
      </c>
      <c r="D26" s="2">
        <v>0</v>
      </c>
      <c r="E26" s="5">
        <f>C26-D26</f>
        <v>1200</v>
      </c>
      <c r="F26" s="6">
        <f>IF($G$7=0,0,C26/$G$7)</f>
        <v>2.7334851936218679E-2</v>
      </c>
      <c r="G26" s="7"/>
    </row>
    <row r="27" spans="2:7" x14ac:dyDescent="0.3">
      <c r="B27" s="4" t="s">
        <v>35</v>
      </c>
      <c r="C27" s="2">
        <v>800</v>
      </c>
      <c r="D27" s="2">
        <v>0</v>
      </c>
      <c r="E27" s="5">
        <f>C27-D27</f>
        <v>800</v>
      </c>
      <c r="F27" s="6">
        <f>IF($G$7=0,0,C27/$G$7)</f>
        <v>1.8223234624145785E-2</v>
      </c>
      <c r="G27" s="7"/>
    </row>
    <row r="28" spans="2:7" ht="27" x14ac:dyDescent="0.3">
      <c r="B28" s="4" t="s">
        <v>36</v>
      </c>
      <c r="C28" s="2">
        <v>1500</v>
      </c>
      <c r="D28" s="2">
        <v>0</v>
      </c>
      <c r="E28" s="5">
        <f>C28-D28</f>
        <v>1500</v>
      </c>
      <c r="F28" s="6">
        <f>IF($G$7=0,0,C28/$G$7)</f>
        <v>3.4168564920273349E-2</v>
      </c>
      <c r="G28" s="7" t="s">
        <v>37</v>
      </c>
    </row>
    <row r="29" spans="2:7" x14ac:dyDescent="0.3">
      <c r="B29" s="4" t="s">
        <v>38</v>
      </c>
      <c r="C29" s="2">
        <v>900</v>
      </c>
      <c r="D29" s="2">
        <v>0</v>
      </c>
      <c r="E29" s="5">
        <f>C29-D29</f>
        <v>900</v>
      </c>
      <c r="F29" s="6">
        <f>IF($G$7=0,0,C29/$G$7)</f>
        <v>2.0501138952164009E-2</v>
      </c>
      <c r="G29" s="7"/>
    </row>
    <row r="30" spans="2:7" x14ac:dyDescent="0.3">
      <c r="B30" s="4" t="s">
        <v>39</v>
      </c>
      <c r="C30" s="2">
        <v>600</v>
      </c>
      <c r="D30" s="2">
        <v>0</v>
      </c>
      <c r="E30" s="5">
        <f>C30-D30</f>
        <v>600</v>
      </c>
      <c r="F30" s="6">
        <f>IF($G$7=0,0,C30/$G$7)</f>
        <v>1.366742596810934E-2</v>
      </c>
      <c r="G30" s="7"/>
    </row>
    <row r="31" spans="2:7" x14ac:dyDescent="0.3">
      <c r="B31" s="22" t="s">
        <v>40</v>
      </c>
      <c r="C31" s="23"/>
      <c r="D31" s="23"/>
      <c r="E31" s="23"/>
      <c r="F31" s="23"/>
      <c r="G31" s="23"/>
    </row>
    <row r="32" spans="2:7" x14ac:dyDescent="0.3">
      <c r="B32" s="4" t="s">
        <v>41</v>
      </c>
      <c r="C32" s="2">
        <v>2800</v>
      </c>
      <c r="D32" s="2">
        <v>0</v>
      </c>
      <c r="E32" s="5">
        <f>C32-D32</f>
        <v>2800</v>
      </c>
      <c r="F32" s="6">
        <f>IF($G$7=0,0,C32/$G$7)</f>
        <v>6.3781321184510256E-2</v>
      </c>
      <c r="G32" s="7"/>
    </row>
    <row r="33" spans="2:7" x14ac:dyDescent="0.3">
      <c r="B33" s="4" t="s">
        <v>42</v>
      </c>
      <c r="C33" s="2">
        <v>1800</v>
      </c>
      <c r="D33" s="2">
        <v>0</v>
      </c>
      <c r="E33" s="5">
        <f>C33-D33</f>
        <v>1800</v>
      </c>
      <c r="F33" s="6">
        <f>IF($G$7=0,0,C33/$G$7)</f>
        <v>4.1002277904328019E-2</v>
      </c>
      <c r="G33" s="7"/>
    </row>
    <row r="34" spans="2:7" x14ac:dyDescent="0.3">
      <c r="B34" s="4" t="s">
        <v>43</v>
      </c>
      <c r="C34" s="2">
        <v>400</v>
      </c>
      <c r="D34" s="2">
        <v>0</v>
      </c>
      <c r="E34" s="5">
        <f>C34-D34</f>
        <v>400</v>
      </c>
      <c r="F34" s="6">
        <f>IF($G$7=0,0,C34/$G$7)</f>
        <v>9.1116173120728925E-3</v>
      </c>
      <c r="G34" s="7"/>
    </row>
    <row r="35" spans="2:7" x14ac:dyDescent="0.3">
      <c r="B35" s="22" t="s">
        <v>44</v>
      </c>
      <c r="C35" s="23"/>
      <c r="D35" s="23"/>
      <c r="E35" s="23"/>
      <c r="F35" s="23"/>
      <c r="G35" s="23"/>
    </row>
    <row r="36" spans="2:7" x14ac:dyDescent="0.3">
      <c r="B36" s="4" t="s">
        <v>45</v>
      </c>
      <c r="C36" s="2">
        <v>2200</v>
      </c>
      <c r="D36" s="2">
        <v>0</v>
      </c>
      <c r="E36" s="5">
        <f>C36-D36</f>
        <v>2200</v>
      </c>
      <c r="F36" s="6">
        <f>IF($G$7=0,0,C36/$G$7)</f>
        <v>5.011389521640091E-2</v>
      </c>
      <c r="G36" s="7"/>
    </row>
    <row r="37" spans="2:7" x14ac:dyDescent="0.3">
      <c r="B37" s="4" t="s">
        <v>46</v>
      </c>
      <c r="C37" s="2">
        <v>400</v>
      </c>
      <c r="D37" s="2">
        <v>0</v>
      </c>
      <c r="E37" s="5">
        <f>C37-D37</f>
        <v>400</v>
      </c>
      <c r="F37" s="6">
        <f>IF($G$7=0,0,C37/$G$7)</f>
        <v>9.1116173120728925E-3</v>
      </c>
      <c r="G37" s="7"/>
    </row>
    <row r="38" spans="2:7" x14ac:dyDescent="0.3">
      <c r="B38" s="4" t="s">
        <v>47</v>
      </c>
      <c r="C38" s="2">
        <v>300</v>
      </c>
      <c r="D38" s="2">
        <v>0</v>
      </c>
      <c r="E38" s="5">
        <f>C38-D38</f>
        <v>300</v>
      </c>
      <c r="F38" s="6">
        <f>IF($G$7=0,0,C38/$G$7)</f>
        <v>6.8337129840546698E-3</v>
      </c>
      <c r="G38" s="7"/>
    </row>
    <row r="39" spans="2:7" x14ac:dyDescent="0.3">
      <c r="B39" s="22" t="s">
        <v>48</v>
      </c>
      <c r="C39" s="23"/>
      <c r="D39" s="23"/>
      <c r="E39" s="23"/>
      <c r="F39" s="23"/>
      <c r="G39" s="23"/>
    </row>
    <row r="40" spans="2:7" x14ac:dyDescent="0.3">
      <c r="B40" s="4" t="s">
        <v>49</v>
      </c>
      <c r="C40" s="2">
        <v>450</v>
      </c>
      <c r="D40" s="2">
        <v>0</v>
      </c>
      <c r="E40" s="5">
        <f>C40-D40</f>
        <v>450</v>
      </c>
      <c r="F40" s="6">
        <f>IF($G$7=0,0,C40/$G$7)</f>
        <v>1.0250569476082005E-2</v>
      </c>
      <c r="G40" s="7"/>
    </row>
    <row r="41" spans="2:7" x14ac:dyDescent="0.3">
      <c r="B41" s="4" t="s">
        <v>50</v>
      </c>
      <c r="C41" s="2">
        <v>800</v>
      </c>
      <c r="D41" s="2">
        <v>0</v>
      </c>
      <c r="E41" s="5">
        <f>C41-D41</f>
        <v>800</v>
      </c>
      <c r="F41" s="6">
        <f>IF($G$7=0,0,C41/$G$7)</f>
        <v>1.8223234624145785E-2</v>
      </c>
      <c r="G41" s="7"/>
    </row>
    <row r="42" spans="2:7" x14ac:dyDescent="0.3">
      <c r="B42" s="4" t="s">
        <v>51</v>
      </c>
      <c r="C42" s="2">
        <v>1200</v>
      </c>
      <c r="D42" s="2">
        <v>0</v>
      </c>
      <c r="E42" s="5">
        <f>C42-D42</f>
        <v>1200</v>
      </c>
      <c r="F42" s="6">
        <f>IF($G$7=0,0,C42/$G$7)</f>
        <v>2.7334851936218679E-2</v>
      </c>
      <c r="G42" s="7"/>
    </row>
    <row r="43" spans="2:7" x14ac:dyDescent="0.3">
      <c r="B43" s="4" t="s">
        <v>52</v>
      </c>
      <c r="C43" s="2">
        <v>400</v>
      </c>
      <c r="D43" s="2">
        <v>0</v>
      </c>
      <c r="E43" s="5">
        <f>C43-D43</f>
        <v>400</v>
      </c>
      <c r="F43" s="6">
        <f>IF($G$7=0,0,C43/$G$7)</f>
        <v>9.1116173120728925E-3</v>
      </c>
      <c r="G43" s="7"/>
    </row>
    <row r="44" spans="2:7" x14ac:dyDescent="0.3">
      <c r="B44" s="22" t="s">
        <v>53</v>
      </c>
      <c r="C44" s="23"/>
      <c r="D44" s="23"/>
      <c r="E44" s="23"/>
      <c r="F44" s="23"/>
      <c r="G44" s="23"/>
    </row>
    <row r="45" spans="2:7" x14ac:dyDescent="0.3">
      <c r="B45" s="4" t="s">
        <v>54</v>
      </c>
      <c r="C45" s="2">
        <v>1800</v>
      </c>
      <c r="D45" s="2">
        <v>0</v>
      </c>
      <c r="E45" s="5">
        <f>C45-D45</f>
        <v>1800</v>
      </c>
      <c r="F45" s="6">
        <f>IF($G$7=0,0,C45/$G$7)</f>
        <v>4.1002277904328019E-2</v>
      </c>
      <c r="G45" s="7"/>
    </row>
    <row r="46" spans="2:7" x14ac:dyDescent="0.3">
      <c r="B46" s="4" t="s">
        <v>55</v>
      </c>
      <c r="C46" s="2">
        <v>600</v>
      </c>
      <c r="D46" s="2">
        <v>0</v>
      </c>
      <c r="E46" s="5">
        <f>C46-D46</f>
        <v>600</v>
      </c>
      <c r="F46" s="6">
        <f>IF($G$7=0,0,C46/$G$7)</f>
        <v>1.366742596810934E-2</v>
      </c>
      <c r="G46" s="7"/>
    </row>
    <row r="47" spans="2:7" x14ac:dyDescent="0.3">
      <c r="B47" s="4" t="s">
        <v>56</v>
      </c>
      <c r="C47" s="2">
        <v>700</v>
      </c>
      <c r="D47" s="2">
        <v>0</v>
      </c>
      <c r="E47" s="5">
        <f>C47-D47</f>
        <v>700</v>
      </c>
      <c r="F47" s="6">
        <f>IF($G$7=0,0,C47/$G$7)</f>
        <v>1.5945330296127564E-2</v>
      </c>
      <c r="G47" s="7"/>
    </row>
    <row r="48" spans="2:7" x14ac:dyDescent="0.3">
      <c r="B48" s="4" t="s">
        <v>57</v>
      </c>
      <c r="C48" s="2">
        <v>350</v>
      </c>
      <c r="D48" s="2">
        <v>0</v>
      </c>
      <c r="E48" s="5">
        <f>C48-D48</f>
        <v>350</v>
      </c>
      <c r="F48" s="6">
        <f>IF($G$7=0,0,C48/$G$7)</f>
        <v>7.972665148063782E-3</v>
      </c>
      <c r="G48" s="7"/>
    </row>
    <row r="49" spans="2:7" x14ac:dyDescent="0.3">
      <c r="B49" s="22" t="s">
        <v>58</v>
      </c>
      <c r="C49" s="23"/>
      <c r="D49" s="23"/>
      <c r="E49" s="23"/>
      <c r="F49" s="23"/>
      <c r="G49" s="23"/>
    </row>
    <row r="50" spans="2:7" x14ac:dyDescent="0.3">
      <c r="B50" s="4" t="s">
        <v>59</v>
      </c>
      <c r="C50" s="2">
        <v>250</v>
      </c>
      <c r="D50" s="2">
        <v>0</v>
      </c>
      <c r="E50" s="5">
        <f>C50-D50</f>
        <v>250</v>
      </c>
      <c r="F50" s="6">
        <f>IF($G$7=0,0,C50/$G$7)</f>
        <v>5.6947608200455585E-3</v>
      </c>
      <c r="G50" s="7"/>
    </row>
    <row r="51" spans="2:7" x14ac:dyDescent="0.3">
      <c r="B51" s="4" t="s">
        <v>60</v>
      </c>
      <c r="C51" s="2">
        <v>450</v>
      </c>
      <c r="D51" s="2">
        <v>0</v>
      </c>
      <c r="E51" s="5">
        <f>C51-D51</f>
        <v>450</v>
      </c>
      <c r="F51" s="6">
        <f>IF($G$7=0,0,C51/$G$7)</f>
        <v>1.0250569476082005E-2</v>
      </c>
      <c r="G51" s="7"/>
    </row>
    <row r="52" spans="2:7" x14ac:dyDescent="0.3">
      <c r="B52" s="4" t="s">
        <v>61</v>
      </c>
      <c r="C52" s="2">
        <v>300</v>
      </c>
      <c r="D52" s="2">
        <v>0</v>
      </c>
      <c r="E52" s="5">
        <f>C52-D52</f>
        <v>300</v>
      </c>
      <c r="F52" s="6">
        <f>IF($G$7=0,0,C52/$G$7)</f>
        <v>6.8337129840546698E-3</v>
      </c>
      <c r="G52" s="7"/>
    </row>
    <row r="53" spans="2:7" x14ac:dyDescent="0.3">
      <c r="B53" s="4" t="s">
        <v>62</v>
      </c>
      <c r="C53" s="2">
        <v>150</v>
      </c>
      <c r="D53" s="2">
        <v>0</v>
      </c>
      <c r="E53" s="5">
        <f>C53-D53</f>
        <v>150</v>
      </c>
      <c r="F53" s="6">
        <f>IF($G$7=0,0,C53/$G$7)</f>
        <v>3.4168564920273349E-3</v>
      </c>
      <c r="G53" s="7"/>
    </row>
    <row r="54" spans="2:7" x14ac:dyDescent="0.3">
      <c r="B54" s="22" t="s">
        <v>63</v>
      </c>
      <c r="C54" s="23"/>
      <c r="D54" s="23"/>
      <c r="E54" s="23"/>
      <c r="F54" s="23"/>
      <c r="G54" s="23"/>
    </row>
    <row r="55" spans="2:7" x14ac:dyDescent="0.3">
      <c r="B55" s="4" t="s">
        <v>64</v>
      </c>
      <c r="C55" s="2">
        <v>1200</v>
      </c>
      <c r="D55" s="2">
        <v>0</v>
      </c>
      <c r="E55" s="5">
        <f>C55-D55</f>
        <v>1200</v>
      </c>
      <c r="F55" s="6">
        <f>IF($G$7=0,0,C55/$G$7)</f>
        <v>2.7334851936218679E-2</v>
      </c>
      <c r="G55" s="7"/>
    </row>
    <row r="56" spans="2:7" x14ac:dyDescent="0.3">
      <c r="B56" s="4" t="s">
        <v>65</v>
      </c>
      <c r="C56" s="2">
        <v>400</v>
      </c>
      <c r="D56" s="2">
        <v>0</v>
      </c>
      <c r="E56" s="5">
        <f>C56-D56</f>
        <v>400</v>
      </c>
      <c r="F56" s="6">
        <f>IF($G$7=0,0,C56/$G$7)</f>
        <v>9.1116173120728925E-3</v>
      </c>
      <c r="G56" s="7"/>
    </row>
    <row r="57" spans="2:7" x14ac:dyDescent="0.3">
      <c r="B57" s="4" t="s">
        <v>66</v>
      </c>
      <c r="C57" s="2">
        <v>350</v>
      </c>
      <c r="D57" s="2">
        <v>0</v>
      </c>
      <c r="E57" s="5">
        <f>C57-D57</f>
        <v>350</v>
      </c>
      <c r="F57" s="6">
        <f>IF($G$7=0,0,C57/$G$7)</f>
        <v>7.972665148063782E-3</v>
      </c>
      <c r="G57" s="7"/>
    </row>
    <row r="58" spans="2:7" x14ac:dyDescent="0.3">
      <c r="B58" s="22" t="s">
        <v>67</v>
      </c>
      <c r="C58" s="23"/>
      <c r="D58" s="23"/>
      <c r="E58" s="23"/>
      <c r="F58" s="23"/>
      <c r="G58" s="23"/>
    </row>
    <row r="59" spans="2:7" x14ac:dyDescent="0.3">
      <c r="B59" s="4" t="s">
        <v>68</v>
      </c>
      <c r="C59" s="2">
        <v>350</v>
      </c>
      <c r="D59" s="2">
        <v>0</v>
      </c>
      <c r="E59" s="5">
        <f>C59-D59</f>
        <v>350</v>
      </c>
      <c r="F59" s="6">
        <f>IF($G$7=0,0,C59/$G$7)</f>
        <v>7.972665148063782E-3</v>
      </c>
      <c r="G59" s="7"/>
    </row>
    <row r="60" spans="2:7" x14ac:dyDescent="0.3">
      <c r="B60" s="22" t="s">
        <v>69</v>
      </c>
      <c r="C60" s="23"/>
      <c r="D60" s="23"/>
      <c r="E60" s="23"/>
      <c r="F60" s="23"/>
      <c r="G60" s="23"/>
    </row>
    <row r="61" spans="2:7" x14ac:dyDescent="0.3">
      <c r="B61" s="4" t="s">
        <v>70</v>
      </c>
      <c r="C61" s="2">
        <v>500</v>
      </c>
      <c r="D61" s="2">
        <v>0</v>
      </c>
      <c r="E61" s="5">
        <f>C61-D61</f>
        <v>500</v>
      </c>
      <c r="F61" s="6">
        <f>IF($G$7=0,0,C61/$G$7)</f>
        <v>1.1389521640091117E-2</v>
      </c>
      <c r="G61" s="7"/>
    </row>
    <row r="62" spans="2:7" x14ac:dyDescent="0.3">
      <c r="B62" s="4" t="s">
        <v>71</v>
      </c>
      <c r="C62" s="2">
        <v>400</v>
      </c>
      <c r="D62" s="2">
        <v>0</v>
      </c>
      <c r="E62" s="5">
        <f>C62-D62</f>
        <v>400</v>
      </c>
      <c r="F62" s="6">
        <f>IF($G$7=0,0,C62/$G$7)</f>
        <v>9.1116173120728925E-3</v>
      </c>
      <c r="G62" s="7"/>
    </row>
    <row r="63" spans="2:7" x14ac:dyDescent="0.3">
      <c r="B63" s="22" t="s">
        <v>72</v>
      </c>
      <c r="C63" s="23"/>
      <c r="D63" s="23"/>
      <c r="E63" s="23"/>
      <c r="F63" s="23"/>
      <c r="G63" s="23"/>
    </row>
    <row r="64" spans="2:7" ht="53.4" x14ac:dyDescent="0.3">
      <c r="B64" s="4" t="s">
        <v>73</v>
      </c>
      <c r="C64" s="2">
        <v>800</v>
      </c>
      <c r="D64" s="2">
        <v>0</v>
      </c>
      <c r="E64" s="5">
        <f>C64-D64</f>
        <v>800</v>
      </c>
      <c r="F64" s="6">
        <f>IF($G$7=0,0,C64/$G$7)</f>
        <v>1.8223234624145785E-2</v>
      </c>
      <c r="G64" s="7" t="s">
        <v>74</v>
      </c>
    </row>
    <row r="65" spans="2:7" x14ac:dyDescent="0.3">
      <c r="B65" s="4" t="s">
        <v>75</v>
      </c>
      <c r="C65" s="2">
        <v>250</v>
      </c>
      <c r="D65" s="2">
        <v>0</v>
      </c>
      <c r="E65" s="5">
        <f>C65-D65</f>
        <v>250</v>
      </c>
      <c r="F65" s="6">
        <f>IF($G$7=0,0,C65/$G$7)</f>
        <v>5.6947608200455585E-3</v>
      </c>
      <c r="G65" s="7"/>
    </row>
    <row r="66" spans="2:7" x14ac:dyDescent="0.3">
      <c r="B66" s="22" t="s">
        <v>76</v>
      </c>
      <c r="C66" s="23"/>
      <c r="D66" s="23"/>
      <c r="E66" s="23"/>
      <c r="F66" s="23"/>
      <c r="G66" s="23"/>
    </row>
    <row r="67" spans="2:7" ht="40.200000000000003" x14ac:dyDescent="0.3">
      <c r="B67" s="4" t="s">
        <v>77</v>
      </c>
      <c r="C67" s="2">
        <v>500</v>
      </c>
      <c r="D67" s="2">
        <v>0</v>
      </c>
      <c r="E67" s="5">
        <f>C67-D67</f>
        <v>500</v>
      </c>
      <c r="F67" s="6">
        <f>IF($G$7=0,0,C67/$G$7)</f>
        <v>1.1389521640091117E-2</v>
      </c>
      <c r="G67" s="7" t="s">
        <v>78</v>
      </c>
    </row>
    <row r="68" spans="2:7" x14ac:dyDescent="0.3">
      <c r="B68" s="4" t="s">
        <v>79</v>
      </c>
      <c r="C68" s="2">
        <v>150</v>
      </c>
      <c r="D68" s="2">
        <v>0</v>
      </c>
      <c r="E68" s="5">
        <f>C68-D68</f>
        <v>150</v>
      </c>
      <c r="F68" s="6">
        <f>IF($G$7=0,0,C68/$G$7)</f>
        <v>3.4168564920273349E-3</v>
      </c>
      <c r="G68" s="7"/>
    </row>
    <row r="69" spans="2:7" ht="79.8" x14ac:dyDescent="0.3">
      <c r="B69" s="4" t="s">
        <v>80</v>
      </c>
      <c r="C69" s="2">
        <v>2500</v>
      </c>
      <c r="D69" s="2">
        <v>0</v>
      </c>
      <c r="E69" s="5">
        <f>C69-D69</f>
        <v>2500</v>
      </c>
      <c r="F69" s="6">
        <f>IF($G$7=0,0,C69/$G$7)</f>
        <v>5.6947608200455579E-2</v>
      </c>
      <c r="G69" s="7" t="s">
        <v>81</v>
      </c>
    </row>
    <row r="70" spans="2:7" x14ac:dyDescent="0.3">
      <c r="B70" s="4" t="s">
        <v>82</v>
      </c>
      <c r="C70" s="2">
        <v>300</v>
      </c>
      <c r="D70" s="2">
        <v>0</v>
      </c>
      <c r="E70" s="5">
        <f>C70-D70</f>
        <v>300</v>
      </c>
      <c r="F70" s="6">
        <f>IF($G$7=0,0,C70/$G$7)</f>
        <v>6.8337129840546698E-3</v>
      </c>
      <c r="G70" s="7"/>
    </row>
    <row r="71" spans="2:7" x14ac:dyDescent="0.3">
      <c r="B71" s="8" t="s">
        <v>83</v>
      </c>
      <c r="C71" s="9">
        <f>SUM(C15:C70)</f>
        <v>43900</v>
      </c>
      <c r="D71" s="9">
        <f>SUM(D15:D70)</f>
        <v>0</v>
      </c>
      <c r="E71" s="9">
        <f>C71-D71</f>
        <v>43900</v>
      </c>
      <c r="F71" s="10"/>
      <c r="G71" s="10"/>
    </row>
    <row r="73" spans="2:7" x14ac:dyDescent="0.3">
      <c r="B73" s="37" t="s">
        <v>84</v>
      </c>
      <c r="C73" s="38"/>
      <c r="D73" s="38"/>
      <c r="E73" s="38"/>
      <c r="F73" s="38"/>
      <c r="G73" s="38"/>
    </row>
    <row r="74" spans="2:7" x14ac:dyDescent="0.3">
      <c r="B74" s="39" t="s">
        <v>85</v>
      </c>
      <c r="C74" s="38"/>
      <c r="D74" s="38"/>
      <c r="E74" s="38"/>
      <c r="F74" s="38"/>
      <c r="G74" s="38"/>
    </row>
    <row r="75" spans="2:7" x14ac:dyDescent="0.3">
      <c r="B75" s="39" t="s">
        <v>86</v>
      </c>
      <c r="C75" s="38"/>
      <c r="D75" s="38"/>
      <c r="E75" s="38"/>
      <c r="F75" s="38"/>
      <c r="G75" s="38"/>
    </row>
    <row r="76" spans="2:7" x14ac:dyDescent="0.3">
      <c r="B76" s="39" t="s">
        <v>87</v>
      </c>
      <c r="C76" s="38"/>
      <c r="D76" s="38"/>
      <c r="E76" s="38"/>
      <c r="F76" s="38"/>
      <c r="G76" s="38"/>
    </row>
    <row r="77" spans="2:7" x14ac:dyDescent="0.3">
      <c r="B77" s="39" t="s">
        <v>88</v>
      </c>
      <c r="C77" s="38"/>
      <c r="D77" s="38"/>
      <c r="E77" s="38"/>
      <c r="F77" s="38"/>
      <c r="G77" s="38"/>
    </row>
    <row r="78" spans="2:7" x14ac:dyDescent="0.3">
      <c r="B78" s="39" t="s">
        <v>89</v>
      </c>
      <c r="C78" s="38"/>
      <c r="D78" s="38"/>
      <c r="E78" s="38"/>
      <c r="F78" s="38"/>
      <c r="G78" s="38"/>
    </row>
    <row r="79" spans="2:7" x14ac:dyDescent="0.3">
      <c r="B79" s="39" t="s">
        <v>90</v>
      </c>
      <c r="C79" s="38"/>
      <c r="D79" s="38"/>
      <c r="E79" s="38"/>
      <c r="F79" s="38"/>
      <c r="G79" s="38"/>
    </row>
    <row r="80" spans="2:7" x14ac:dyDescent="0.3">
      <c r="B80" s="39" t="s">
        <v>91</v>
      </c>
      <c r="C80" s="38"/>
      <c r="D80" s="38"/>
      <c r="E80" s="38"/>
      <c r="F80" s="38"/>
      <c r="G80" s="38"/>
    </row>
    <row r="81" spans="2:7" x14ac:dyDescent="0.3">
      <c r="B81" s="40"/>
      <c r="C81" s="40"/>
      <c r="D81" s="40"/>
      <c r="E81" s="40"/>
      <c r="F81" s="40"/>
      <c r="G81" s="40"/>
    </row>
    <row r="82" spans="2:7" ht="18" customHeight="1" x14ac:dyDescent="0.3">
      <c r="B82" s="36" t="s">
        <v>92</v>
      </c>
      <c r="C82" s="35"/>
      <c r="D82" s="35"/>
      <c r="E82" s="35"/>
      <c r="F82" s="35"/>
      <c r="G82" s="35"/>
    </row>
  </sheetData>
  <mergeCells count="35">
    <mergeCell ref="B2:H2"/>
    <mergeCell ref="B75:G75"/>
    <mergeCell ref="B77:G77"/>
    <mergeCell ref="C8:D8"/>
    <mergeCell ref="B25:G25"/>
    <mergeCell ref="B54:G54"/>
    <mergeCell ref="C7:D7"/>
    <mergeCell ref="B66:G66"/>
    <mergeCell ref="B31:G31"/>
    <mergeCell ref="B58:G58"/>
    <mergeCell ref="G9:H9"/>
    <mergeCell ref="B39:G39"/>
    <mergeCell ref="B3:H3"/>
    <mergeCell ref="B80:G80"/>
    <mergeCell ref="B5:D5"/>
    <mergeCell ref="B76:G76"/>
    <mergeCell ref="B63:G63"/>
    <mergeCell ref="B79:G79"/>
    <mergeCell ref="B35:G35"/>
    <mergeCell ref="B82:G82"/>
    <mergeCell ref="B78:G78"/>
    <mergeCell ref="B19:G19"/>
    <mergeCell ref="G7:H7"/>
    <mergeCell ref="G10:H10"/>
    <mergeCell ref="B49:G49"/>
    <mergeCell ref="C9:D9"/>
    <mergeCell ref="B74:G74"/>
    <mergeCell ref="C6:D6"/>
    <mergeCell ref="F5:H5"/>
    <mergeCell ref="B14:G14"/>
    <mergeCell ref="B60:G60"/>
    <mergeCell ref="B73:G73"/>
    <mergeCell ref="G8:H8"/>
    <mergeCell ref="B44:G44"/>
    <mergeCell ref="G6:H6"/>
  </mergeCells>
  <pageMargins left="0.4" right="0.4" top="0.5" bottom="0.5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40"/>
  <sheetViews>
    <sheetView workbookViewId="0"/>
  </sheetViews>
  <sheetFormatPr defaultRowHeight="14.4" x14ac:dyDescent="0.3"/>
  <cols>
    <col min="1" max="1" width="3" customWidth="1"/>
    <col min="2" max="2" width="95" customWidth="1"/>
  </cols>
  <sheetData>
    <row r="2" spans="2:2" ht="22.8" x14ac:dyDescent="0.4">
      <c r="B2" s="12" t="s">
        <v>93</v>
      </c>
    </row>
    <row r="4" spans="2:2" ht="15.6" x14ac:dyDescent="0.3">
      <c r="B4" s="11" t="s">
        <v>94</v>
      </c>
    </row>
    <row r="5" spans="2:2" ht="45" customHeight="1" x14ac:dyDescent="0.3">
      <c r="B5" s="13" t="s">
        <v>95</v>
      </c>
    </row>
    <row r="7" spans="2:2" ht="15.6" x14ac:dyDescent="0.3">
      <c r="B7" s="11" t="s">
        <v>96</v>
      </c>
    </row>
    <row r="8" spans="2:2" x14ac:dyDescent="0.3">
      <c r="B8" s="14" t="s">
        <v>97</v>
      </c>
    </row>
    <row r="9" spans="2:2" x14ac:dyDescent="0.3">
      <c r="B9" s="14" t="s">
        <v>98</v>
      </c>
    </row>
    <row r="10" spans="2:2" x14ac:dyDescent="0.3">
      <c r="B10" s="14" t="s">
        <v>99</v>
      </c>
    </row>
    <row r="11" spans="2:2" x14ac:dyDescent="0.3">
      <c r="B11" s="14" t="s">
        <v>100</v>
      </c>
    </row>
    <row r="12" spans="2:2" x14ac:dyDescent="0.3">
      <c r="B12" s="14" t="s">
        <v>101</v>
      </c>
    </row>
    <row r="13" spans="2:2" x14ac:dyDescent="0.3">
      <c r="B13" s="14" t="s">
        <v>102</v>
      </c>
    </row>
    <row r="14" spans="2:2" x14ac:dyDescent="0.3">
      <c r="B14" s="14" t="s">
        <v>103</v>
      </c>
    </row>
    <row r="16" spans="2:2" ht="15.6" x14ac:dyDescent="0.3">
      <c r="B16" s="11" t="s">
        <v>104</v>
      </c>
    </row>
    <row r="17" spans="2:2" x14ac:dyDescent="0.3">
      <c r="B17" s="14" t="s">
        <v>105</v>
      </c>
    </row>
    <row r="18" spans="2:2" x14ac:dyDescent="0.3">
      <c r="B18" s="14" t="s">
        <v>106</v>
      </c>
    </row>
    <row r="19" spans="2:2" x14ac:dyDescent="0.3">
      <c r="B19" s="14" t="s">
        <v>107</v>
      </c>
    </row>
    <row r="20" spans="2:2" x14ac:dyDescent="0.3">
      <c r="B20" s="14" t="s">
        <v>108</v>
      </c>
    </row>
    <row r="21" spans="2:2" x14ac:dyDescent="0.3">
      <c r="B21" s="14" t="s">
        <v>109</v>
      </c>
    </row>
    <row r="22" spans="2:2" x14ac:dyDescent="0.3">
      <c r="B22" s="14" t="s">
        <v>110</v>
      </c>
    </row>
    <row r="23" spans="2:2" x14ac:dyDescent="0.3">
      <c r="B23" s="14" t="s">
        <v>111</v>
      </c>
    </row>
    <row r="25" spans="2:2" ht="15.6" x14ac:dyDescent="0.3">
      <c r="B25" s="11" t="s">
        <v>112</v>
      </c>
    </row>
    <row r="26" spans="2:2" ht="18" customHeight="1" x14ac:dyDescent="0.3">
      <c r="B26" s="14" t="s">
        <v>113</v>
      </c>
    </row>
    <row r="27" spans="2:2" ht="18" customHeight="1" x14ac:dyDescent="0.3">
      <c r="B27" s="14" t="s">
        <v>114</v>
      </c>
    </row>
    <row r="28" spans="2:2" ht="18" customHeight="1" x14ac:dyDescent="0.3">
      <c r="B28" s="14" t="s">
        <v>115</v>
      </c>
    </row>
    <row r="29" spans="2:2" ht="18" customHeight="1" x14ac:dyDescent="0.3">
      <c r="B29" s="14" t="s">
        <v>116</v>
      </c>
    </row>
    <row r="30" spans="2:2" ht="18" customHeight="1" x14ac:dyDescent="0.3">
      <c r="B30" s="14" t="s">
        <v>117</v>
      </c>
    </row>
    <row r="31" spans="2:2" ht="18" customHeight="1" x14ac:dyDescent="0.3">
      <c r="B31" s="14" t="s">
        <v>118</v>
      </c>
    </row>
    <row r="32" spans="2:2" ht="18" customHeight="1" x14ac:dyDescent="0.3">
      <c r="B32" s="14" t="s">
        <v>119</v>
      </c>
    </row>
    <row r="33" spans="2:2" ht="18" customHeight="1" x14ac:dyDescent="0.3">
      <c r="B33" s="14" t="s">
        <v>120</v>
      </c>
    </row>
    <row r="36" spans="2:2" ht="15.6" x14ac:dyDescent="0.3">
      <c r="B36" s="11" t="s">
        <v>121</v>
      </c>
    </row>
    <row r="37" spans="2:2" ht="27" x14ac:dyDescent="0.3">
      <c r="B37" s="13" t="s">
        <v>122</v>
      </c>
    </row>
    <row r="39" spans="2:2" x14ac:dyDescent="0.3">
      <c r="B39" s="15" t="s">
        <v>123</v>
      </c>
    </row>
    <row r="40" spans="2:2" x14ac:dyDescent="0.3">
      <c r="B40" s="15" t="s">
        <v>124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22"/>
  <sheetViews>
    <sheetView workbookViewId="0"/>
  </sheetViews>
  <sheetFormatPr defaultRowHeight="14.4" x14ac:dyDescent="0.3"/>
  <cols>
    <col min="1" max="1" width="3" customWidth="1"/>
    <col min="2" max="2" width="28" customWidth="1"/>
    <col min="3" max="4" width="16" customWidth="1"/>
    <col min="5" max="5" width="14" customWidth="1"/>
  </cols>
  <sheetData>
    <row r="2" spans="2:5" ht="22.8" x14ac:dyDescent="0.4">
      <c r="B2" s="12" t="s">
        <v>125</v>
      </c>
    </row>
    <row r="4" spans="2:5" x14ac:dyDescent="0.3">
      <c r="B4" s="16" t="s">
        <v>126</v>
      </c>
      <c r="C4" s="16" t="s">
        <v>127</v>
      </c>
      <c r="D4" s="16" t="s">
        <v>128</v>
      </c>
      <c r="E4" s="16" t="s">
        <v>129</v>
      </c>
    </row>
    <row r="5" spans="2:5" x14ac:dyDescent="0.3">
      <c r="B5" s="4" t="s">
        <v>130</v>
      </c>
      <c r="C5" s="2">
        <v>0</v>
      </c>
      <c r="D5" s="2">
        <v>0</v>
      </c>
      <c r="E5" s="6">
        <f>IF('Budget Overview'!$G$7=0,0,C5/'Budget Overview'!$G$7)</f>
        <v>0</v>
      </c>
    </row>
    <row r="6" spans="2:5" x14ac:dyDescent="0.3">
      <c r="B6" s="4" t="s">
        <v>131</v>
      </c>
      <c r="C6" s="2">
        <v>0</v>
      </c>
      <c r="D6" s="2">
        <v>0</v>
      </c>
      <c r="E6" s="6">
        <f>IF('Budget Overview'!$G$7=0,0,C6/'Budget Overview'!$G$7)</f>
        <v>0</v>
      </c>
    </row>
    <row r="7" spans="2:5" x14ac:dyDescent="0.3">
      <c r="B7" s="4" t="s">
        <v>132</v>
      </c>
      <c r="C7" s="2">
        <v>0</v>
      </c>
      <c r="D7" s="2">
        <v>0</v>
      </c>
      <c r="E7" s="6">
        <f>IF('Budget Overview'!$G$7=0,0,C7/'Budget Overview'!$G$7)</f>
        <v>0</v>
      </c>
    </row>
    <row r="8" spans="2:5" x14ac:dyDescent="0.3">
      <c r="B8" s="4" t="s">
        <v>133</v>
      </c>
      <c r="C8" s="2">
        <v>0</v>
      </c>
      <c r="D8" s="2">
        <v>0</v>
      </c>
      <c r="E8" s="6">
        <f>IF('Budget Overview'!$G$7=0,0,C8/'Budget Overview'!$G$7)</f>
        <v>0</v>
      </c>
    </row>
    <row r="9" spans="2:5" x14ac:dyDescent="0.3">
      <c r="B9" s="4" t="s">
        <v>134</v>
      </c>
      <c r="C9" s="2">
        <v>0</v>
      </c>
      <c r="D9" s="2">
        <v>0</v>
      </c>
      <c r="E9" s="6">
        <f>IF('Budget Overview'!$G$7=0,0,C9/'Budget Overview'!$G$7)</f>
        <v>0</v>
      </c>
    </row>
    <row r="10" spans="2:5" x14ac:dyDescent="0.3">
      <c r="B10" s="4" t="s">
        <v>135</v>
      </c>
      <c r="C10" s="2">
        <v>0</v>
      </c>
      <c r="D10" s="2">
        <v>0</v>
      </c>
      <c r="E10" s="6">
        <f>IF('Budget Overview'!$G$7=0,0,C10/'Budget Overview'!$G$7)</f>
        <v>0</v>
      </c>
    </row>
    <row r="11" spans="2:5" x14ac:dyDescent="0.3">
      <c r="B11" s="4" t="s">
        <v>136</v>
      </c>
      <c r="C11" s="2">
        <v>0</v>
      </c>
      <c r="D11" s="2">
        <v>0</v>
      </c>
      <c r="E11" s="6">
        <f>IF('Budget Overview'!$G$7=0,0,C11/'Budget Overview'!$G$7)</f>
        <v>0</v>
      </c>
    </row>
    <row r="12" spans="2:5" x14ac:dyDescent="0.3">
      <c r="B12" s="4" t="s">
        <v>137</v>
      </c>
      <c r="C12" s="2">
        <v>0</v>
      </c>
      <c r="D12" s="2">
        <v>0</v>
      </c>
      <c r="E12" s="6">
        <f>IF('Budget Overview'!$G$7=0,0,C12/'Budget Overview'!$G$7)</f>
        <v>0</v>
      </c>
    </row>
    <row r="13" spans="2:5" x14ac:dyDescent="0.3">
      <c r="B13" s="4" t="s">
        <v>138</v>
      </c>
      <c r="C13" s="2">
        <v>0</v>
      </c>
      <c r="D13" s="2">
        <v>0</v>
      </c>
      <c r="E13" s="6">
        <f>IF('Budget Overview'!$G$7=0,0,C13/'Budget Overview'!$G$7)</f>
        <v>0</v>
      </c>
    </row>
    <row r="14" spans="2:5" x14ac:dyDescent="0.3">
      <c r="B14" s="4" t="s">
        <v>139</v>
      </c>
      <c r="C14" s="2">
        <v>0</v>
      </c>
      <c r="D14" s="2">
        <v>0</v>
      </c>
      <c r="E14" s="6">
        <f>IF('Budget Overview'!$G$7=0,0,C14/'Budget Overview'!$G$7)</f>
        <v>0</v>
      </c>
    </row>
    <row r="15" spans="2:5" x14ac:dyDescent="0.3">
      <c r="B15" s="4" t="s">
        <v>140</v>
      </c>
      <c r="C15" s="2">
        <v>0</v>
      </c>
      <c r="D15" s="2">
        <v>0</v>
      </c>
      <c r="E15" s="6">
        <f>IF('Budget Overview'!$G$7=0,0,C15/'Budget Overview'!$G$7)</f>
        <v>0</v>
      </c>
    </row>
    <row r="16" spans="2:5" x14ac:dyDescent="0.3">
      <c r="B16" s="4" t="s">
        <v>141</v>
      </c>
      <c r="C16" s="2">
        <v>0</v>
      </c>
      <c r="D16" s="2">
        <v>0</v>
      </c>
      <c r="E16" s="6">
        <f>IF('Budget Overview'!$G$7=0,0,C16/'Budget Overview'!$G$7)</f>
        <v>0</v>
      </c>
    </row>
    <row r="17" spans="2:5" x14ac:dyDescent="0.3">
      <c r="B17" s="4" t="s">
        <v>142</v>
      </c>
      <c r="C17" s="2">
        <v>0</v>
      </c>
      <c r="D17" s="2">
        <v>0</v>
      </c>
      <c r="E17" s="6">
        <f>IF('Budget Overview'!$G$7=0,0,C17/'Budget Overview'!$G$7)</f>
        <v>0</v>
      </c>
    </row>
    <row r="18" spans="2:5" x14ac:dyDescent="0.3">
      <c r="B18" s="8" t="s">
        <v>143</v>
      </c>
      <c r="C18" s="17">
        <f>SUM(C5:C17)</f>
        <v>0</v>
      </c>
      <c r="D18" s="17">
        <f>SUM(D5:D17)</f>
        <v>0</v>
      </c>
      <c r="E18" s="10"/>
    </row>
    <row r="20" spans="2:5" x14ac:dyDescent="0.3">
      <c r="B20" s="34" t="s">
        <v>144</v>
      </c>
      <c r="C20" s="24"/>
      <c r="D20" s="24"/>
      <c r="E20" s="24"/>
    </row>
    <row r="22" spans="2:5" x14ac:dyDescent="0.3">
      <c r="B22" s="26" t="s">
        <v>145</v>
      </c>
      <c r="C22" s="24"/>
      <c r="D22" s="24"/>
      <c r="E22" s="24"/>
    </row>
  </sheetData>
  <mergeCells count="2">
    <mergeCell ref="B22:E22"/>
    <mergeCell ref="B20:E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Budget Overview</vt:lpstr>
      <vt:lpstr>Instructions &amp; Tips</vt:lpstr>
      <vt:lpstr>Category Summary</vt:lpstr>
      <vt:lpstr>'Budget Overview'!Print_Area</vt:lpstr>
      <vt:lpstr>'Budget Overview'!Print_Titles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Steve Lemire</cp:lastModifiedBy>
  <dcterms:created xsi:type="dcterms:W3CDTF">2026-10-17T18:02:31Z</dcterms:created>
  <dcterms:modified xsi:type="dcterms:W3CDTF">2026-10-17T20:46:59Z</dcterms:modified>
</cp:coreProperties>
</file>